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池田輝子\Desktop\"/>
    </mc:Choice>
  </mc:AlternateContent>
  <xr:revisionPtr revIDLastSave="0" documentId="8_{34B0F7B6-7AEA-46EE-B1ED-B690EF6E002B}" xr6:coauthVersionLast="47" xr6:coauthVersionMax="47" xr10:uidLastSave="{00000000-0000-0000-0000-000000000000}"/>
  <bookViews>
    <workbookView xWindow="-120" yWindow="-120" windowWidth="20730" windowHeight="11040" xr2:uid="{9A093A21-125D-41C7-B174-9F8508F29160}"/>
  </bookViews>
  <sheets>
    <sheet name="第一号第二様式" sheetId="1" r:id="rId1"/>
  </sheets>
  <definedNames>
    <definedName name="_xlnm.Print_Titles" localSheetId="0">第一号第二様式!$1:$7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0" i="1" l="1"/>
  <c r="H60" i="1"/>
  <c r="I57" i="1"/>
  <c r="G57" i="1"/>
  <c r="F57" i="1"/>
  <c r="H57" i="1" s="1"/>
  <c r="J57" i="1" s="1"/>
  <c r="E57" i="1"/>
  <c r="H56" i="1"/>
  <c r="J56" i="1" s="1"/>
  <c r="H55" i="1"/>
  <c r="J55" i="1" s="1"/>
  <c r="J54" i="1"/>
  <c r="H54" i="1"/>
  <c r="J53" i="1"/>
  <c r="H53" i="1"/>
  <c r="H52" i="1"/>
  <c r="J52" i="1" s="1"/>
  <c r="H51" i="1"/>
  <c r="J51" i="1" s="1"/>
  <c r="J50" i="1"/>
  <c r="H50" i="1"/>
  <c r="I49" i="1"/>
  <c r="I58" i="1" s="1"/>
  <c r="G49" i="1"/>
  <c r="G58" i="1" s="1"/>
  <c r="F49" i="1"/>
  <c r="F58" i="1" s="1"/>
  <c r="E49" i="1"/>
  <c r="H49" i="1" s="1"/>
  <c r="J49" i="1" s="1"/>
  <c r="J58" i="1" s="1"/>
  <c r="J48" i="1"/>
  <c r="H48" i="1"/>
  <c r="J47" i="1"/>
  <c r="H47" i="1"/>
  <c r="H46" i="1"/>
  <c r="J46" i="1" s="1"/>
  <c r="H45" i="1"/>
  <c r="J45" i="1" s="1"/>
  <c r="J44" i="1"/>
  <c r="H44" i="1"/>
  <c r="I42" i="1"/>
  <c r="H42" i="1"/>
  <c r="J42" i="1" s="1"/>
  <c r="G42" i="1"/>
  <c r="F42" i="1"/>
  <c r="E42" i="1"/>
  <c r="H41" i="1"/>
  <c r="J41" i="1" s="1"/>
  <c r="J40" i="1"/>
  <c r="H40" i="1"/>
  <c r="J39" i="1"/>
  <c r="H39" i="1"/>
  <c r="H38" i="1"/>
  <c r="J38" i="1" s="1"/>
  <c r="H37" i="1"/>
  <c r="J37" i="1" s="1"/>
  <c r="J36" i="1"/>
  <c r="H36" i="1"/>
  <c r="I35" i="1"/>
  <c r="I43" i="1" s="1"/>
  <c r="G35" i="1"/>
  <c r="G43" i="1" s="1"/>
  <c r="F35" i="1"/>
  <c r="F43" i="1" s="1"/>
  <c r="E35" i="1"/>
  <c r="H35" i="1" s="1"/>
  <c r="J35" i="1" s="1"/>
  <c r="J43" i="1" s="1"/>
  <c r="J34" i="1"/>
  <c r="H34" i="1"/>
  <c r="J33" i="1"/>
  <c r="H33" i="1"/>
  <c r="H32" i="1"/>
  <c r="J32" i="1" s="1"/>
  <c r="H31" i="1"/>
  <c r="J31" i="1" s="1"/>
  <c r="J30" i="1"/>
  <c r="H30" i="1"/>
  <c r="J29" i="1"/>
  <c r="H29" i="1"/>
  <c r="I28" i="1"/>
  <c r="I59" i="1" s="1"/>
  <c r="I61" i="1" s="1"/>
  <c r="G28" i="1"/>
  <c r="G59" i="1" s="1"/>
  <c r="G61" i="1" s="1"/>
  <c r="F28" i="1"/>
  <c r="I27" i="1"/>
  <c r="G27" i="1"/>
  <c r="F27" i="1"/>
  <c r="E27" i="1"/>
  <c r="H27" i="1" s="1"/>
  <c r="J27" i="1" s="1"/>
  <c r="J26" i="1"/>
  <c r="H26" i="1"/>
  <c r="J25" i="1"/>
  <c r="H25" i="1"/>
  <c r="H24" i="1"/>
  <c r="J24" i="1" s="1"/>
  <c r="H23" i="1"/>
  <c r="J23" i="1" s="1"/>
  <c r="J22" i="1"/>
  <c r="H22" i="1"/>
  <c r="J21" i="1"/>
  <c r="H21" i="1"/>
  <c r="H20" i="1"/>
  <c r="J20" i="1" s="1"/>
  <c r="H19" i="1"/>
  <c r="J19" i="1" s="1"/>
  <c r="J18" i="1"/>
  <c r="H18" i="1"/>
  <c r="I17" i="1"/>
  <c r="G17" i="1"/>
  <c r="F17" i="1"/>
  <c r="E17" i="1"/>
  <c r="H17" i="1" s="1"/>
  <c r="J17" i="1" s="1"/>
  <c r="J28" i="1" s="1"/>
  <c r="J59" i="1" s="1"/>
  <c r="J61" i="1" s="1"/>
  <c r="J16" i="1"/>
  <c r="H16" i="1"/>
  <c r="J15" i="1"/>
  <c r="H15" i="1"/>
  <c r="H14" i="1"/>
  <c r="J14" i="1" s="1"/>
  <c r="H13" i="1"/>
  <c r="J13" i="1" s="1"/>
  <c r="J12" i="1"/>
  <c r="H12" i="1"/>
  <c r="J11" i="1"/>
  <c r="H11" i="1"/>
  <c r="H10" i="1"/>
  <c r="J10" i="1" s="1"/>
  <c r="H9" i="1"/>
  <c r="J9" i="1" s="1"/>
  <c r="J8" i="1"/>
  <c r="H8" i="1"/>
  <c r="F59" i="1" l="1"/>
  <c r="F61" i="1" s="1"/>
  <c r="E28" i="1"/>
  <c r="E43" i="1"/>
  <c r="H43" i="1" s="1"/>
  <c r="E58" i="1"/>
  <c r="H58" i="1" s="1"/>
  <c r="E59" i="1" l="1"/>
  <c r="H28" i="1"/>
  <c r="H59" i="1" l="1"/>
  <c r="E61" i="1"/>
  <c r="H61" i="1" s="1"/>
</calcChain>
</file>

<file path=xl/sharedStrings.xml><?xml version="1.0" encoding="utf-8"?>
<sst xmlns="http://schemas.openxmlformats.org/spreadsheetml/2006/main" count="74" uniqueCount="70">
  <si>
    <t>第一号第二様式（第十七条第四項関係）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ニ</t>
    </rPh>
    <rPh sb="5" eb="7">
      <t>ヨウシキ</t>
    </rPh>
    <phoneticPr fontId="4"/>
  </si>
  <si>
    <t>資金収支内訳表</t>
    <phoneticPr fontId="4"/>
  </si>
  <si>
    <t>（自）令和5年4月1日  （至）令和6年3月31日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</si>
  <si>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</si>
  <si>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</si>
  <si>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社会福祉事業</t>
    <rPh sb="0" eb="2">
      <t>シャカイ</t>
    </rPh>
    <rPh sb="2" eb="4">
      <t>フクシ</t>
    </rPh>
    <rPh sb="4" eb="6">
      <t>ジギョウ</t>
    </rPh>
    <phoneticPr fontId="2"/>
  </si>
  <si>
    <t>公益事業</t>
    <rPh sb="0" eb="2">
      <t>コウエキ</t>
    </rPh>
    <rPh sb="2" eb="4">
      <t>ジギョウ</t>
    </rPh>
    <phoneticPr fontId="2"/>
  </si>
  <si>
    <t>収益事業</t>
    <rPh sb="0" eb="2">
      <t>シュウエキ</t>
    </rPh>
    <rPh sb="2" eb="4">
      <t>ジギョウ</t>
    </rPh>
    <phoneticPr fontId="2"/>
  </si>
  <si>
    <t>合計</t>
    <rPh sb="0" eb="2">
      <t>ゴウケイ</t>
    </rPh>
    <phoneticPr fontId="1"/>
  </si>
  <si>
    <t>内部取引
消去</t>
    <rPh sb="0" eb="2">
      <t>ナイブ</t>
    </rPh>
    <rPh sb="2" eb="4">
      <t>トリヒキ</t>
    </rPh>
    <rPh sb="5" eb="7">
      <t>ショウキョ</t>
    </rPh>
    <phoneticPr fontId="2"/>
  </si>
  <si>
    <t>法人合計</t>
  </si>
  <si>
    <t>事業活動による収支</t>
  </si>
  <si>
    <t>収入</t>
  </si>
  <si>
    <t>就労支援事業収入</t>
  </si>
  <si>
    <t>障害福祉サービス等事業収入</t>
  </si>
  <si>
    <t>公益事業収入</t>
  </si>
  <si>
    <t>借入金利息補助金収入</t>
  </si>
  <si>
    <t>経常経費寄附金収入</t>
  </si>
  <si>
    <t>受取利息配当金収入</t>
  </si>
  <si>
    <t>社会福祉連携推進業務貸付金受取利息収入</t>
  </si>
  <si>
    <t>その他の収入</t>
  </si>
  <si>
    <t>流動資産評価益等による資金増加額</t>
  </si>
  <si>
    <t>事業活動収入計（１）</t>
  </si>
  <si>
    <t>支出</t>
  </si>
  <si>
    <t>人件費支出</t>
  </si>
  <si>
    <t>事業費支出</t>
  </si>
  <si>
    <t>事務費支出</t>
  </si>
  <si>
    <t>就労支援事業支出</t>
  </si>
  <si>
    <t>利用者負担軽減額</t>
  </si>
  <si>
    <t>支払利息支出</t>
  </si>
  <si>
    <t>社会福祉連携推進業務借入金支払利息支出</t>
  </si>
  <si>
    <t>その他の支出</t>
  </si>
  <si>
    <t>流動資産評価損等による資金減少額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</si>
  <si>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</si>
  <si>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</si>
  <si>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</si>
  <si>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</si>
  <si>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施設整備等寄附金収入</t>
  </si>
  <si>
    <t>設備資金借入金収入</t>
  </si>
  <si>
    <t>社会福祉連携推進業務設備資金借入金収入</t>
  </si>
  <si>
    <t>固定資産売却収入</t>
  </si>
  <si>
    <t>その他の施設整備等による収入</t>
  </si>
  <si>
    <t>施設整備等収入計（４）</t>
  </si>
  <si>
    <t>設備資金借入金元金償還支出</t>
  </si>
  <si>
    <t>社会福祉連携推進業務設備資金借入金元金償還支出</t>
  </si>
  <si>
    <t>固定資産取得支出</t>
  </si>
  <si>
    <t>固定資産除却・廃棄支出</t>
  </si>
  <si>
    <t>ファイナンス・リース債務の返済支出</t>
  </si>
  <si>
    <t>その他の施設整備等による支出</t>
  </si>
  <si>
    <t>施設整備等支出計（５）</t>
  </si>
  <si>
    <t>施設整備等資金収支差額（６）＝（４）－（５）</t>
  </si>
  <si>
    <t>その他の活動による収支</t>
  </si>
  <si>
    <t>社会福祉連携推進業務長期運営資金借入金収入</t>
  </si>
  <si>
    <t>社会福祉連携推進業務長期貸付金回収収入</t>
  </si>
  <si>
    <t>積立資産取崩収入</t>
  </si>
  <si>
    <t>施設会計繰入金収入</t>
  </si>
  <si>
    <t>その他の活動による収入</t>
  </si>
  <si>
    <t>その他の活動収入計（７）</t>
  </si>
  <si>
    <t>社会福祉連携推進業務長期運営資金借入金元金償還支出</t>
  </si>
  <si>
    <t>社会福祉連携推進業務長期貸付金支出</t>
  </si>
  <si>
    <t>投資有価証券取得支出</t>
  </si>
  <si>
    <t>積立資産支出</t>
  </si>
  <si>
    <t>事業区分間繰入金支出</t>
  </si>
  <si>
    <t>就労支援会計繰入金支出</t>
  </si>
  <si>
    <t>その他の活動による支出</t>
  </si>
  <si>
    <t>その他の活動支出計（８）</t>
  </si>
  <si>
    <t>その他の活動資金収支差額（９）＝（７）－（８）</t>
  </si>
  <si>
    <t>当期資金収支差額合計（１０）＝（３）＋（６）＋（９）</t>
    <phoneticPr fontId="1"/>
  </si>
  <si>
    <t>前期末支払資金残高（１１）</t>
    <phoneticPr fontId="1"/>
  </si>
  <si>
    <t>当期末支払資金残高（１０）＋（１１）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</si>
</sst>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textRotation="255"/>
    </xf>
    <xf numFmtId="0" fontId="7" fillId="0" borderId="2" xfId="2" applyFont="1" applyBorder="1" applyAlignment="1">
      <alignment vertical="center" shrinkToFit="1"/>
    </xf>
    <xf numFmtId="176" fontId="9" fillId="0" borderId="2" xfId="2" applyNumberFormat="1" applyFont="1" applyBorder="1" applyAlignment="1" applyProtection="1">
      <alignment vertical="center" shrinkToFit="1"/>
      <protection locked="0"/>
    </xf>
    <xf numFmtId="176" fontId="9" fillId="0" borderId="2" xfId="0" applyNumberFormat="1" applyFont="1" applyBorder="1" applyProtection="1">
      <alignment vertical="center"/>
      <protection locked="0"/>
    </xf>
    <xf numFmtId="0" fontId="7" fillId="0" borderId="3" xfId="2" applyFont="1" applyBorder="1" applyAlignment="1">
      <alignment vertical="center" textRotation="255"/>
    </xf>
    <xf numFmtId="0" fontId="7" fillId="0" borderId="3" xfId="2" applyFont="1" applyBorder="1" applyAlignment="1">
      <alignment vertical="center" shrinkToFit="1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vertical="center" textRotation="255"/>
    </xf>
    <xf numFmtId="0" fontId="7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176" fontId="9" fillId="0" borderId="1" xfId="0" applyNumberFormat="1" applyFont="1" applyBorder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/>
    </xf>
    <xf numFmtId="0" fontId="7" fillId="0" borderId="3" xfId="2" applyFont="1" applyBorder="1" applyAlignment="1">
      <alignment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3" xfId="2" applyFont="1" applyBorder="1" applyAlignment="1">
      <alignment horizontal="left" vertical="top" shrinkToFit="1"/>
    </xf>
    <xf numFmtId="0" fontId="7" fillId="0" borderId="1" xfId="2" applyFont="1" applyBorder="1" applyAlignment="1">
      <alignment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</cellXfs>
  <cellStyles count="3">
    <cellStyle name="標準" xfId="0" builtinId="0"/>
    <cellStyle name="標準 2" xfId="2" xr:uid="{C415A70B-0E4E-447D-AA56-A7C24BF3C9F6}"/>
    <cellStyle name="標準 3" xfId="1" xr:uid="{B0B2C1A0-6C17-4882-ABE6-9ECBFA0EAD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4097F-C529-4F1F-89B8-CDE642B9AF73}">
  <sheetPr>
    <pageSetUpPr fitToPage="1"/>
  </sheetPr>
  <dimension ref="B2:J61"/>
  <sheetViews>
    <sheetView showGridLines="0" tabSelected="1" workbookViewId="0"/>
  </sheetViews>
  <sheetFormatPr defaultRowHeight="18.75" x14ac:dyDescent="0.4"/>
  <cols>
    <col min="1" max="3" width="2.875" customWidth="1"/>
    <col min="4" max="4" width="43.75" customWidth="1"/>
    <col min="5" max="10" width="20.75" customWidth="1"/>
  </cols>
  <sheetData>
    <row r="2" spans="2:10" ht="21" x14ac:dyDescent="0.4">
      <c r="B2" s="1"/>
      <c r="C2" s="1"/>
      <c r="D2" s="1"/>
      <c r="E2" s="1"/>
      <c r="F2" s="2"/>
      <c r="G2" s="2"/>
      <c r="H2" s="2"/>
      <c r="I2" s="3"/>
      <c r="J2" s="3" t="s">
        <v>0</v>
      </c>
    </row>
    <row r="3" spans="2:10" ht="21" x14ac:dyDescent="0.4">
      <c r="B3" s="4" t="s">
        <v>1</v>
      </c>
      <c r="C3" s="4"/>
      <c r="D3" s="4"/>
      <c r="E3" s="4"/>
      <c r="F3" s="4"/>
      <c r="G3" s="4"/>
      <c r="H3" s="4"/>
      <c r="I3" s="4"/>
      <c r="J3" s="4"/>
    </row>
    <row r="4" spans="2:10" x14ac:dyDescent="0.4">
      <c r="B4" s="5"/>
      <c r="C4" s="5"/>
      <c r="D4" s="5"/>
      <c r="E4" s="5"/>
      <c r="F4" s="5"/>
      <c r="G4" s="5"/>
      <c r="H4" s="5"/>
      <c r="I4" s="2"/>
      <c r="J4" s="2"/>
    </row>
    <row r="5" spans="2:10" ht="21" x14ac:dyDescent="0.4">
      <c r="B5" s="6" t="s">
        <v>2</v>
      </c>
      <c r="C5" s="6"/>
      <c r="D5" s="6"/>
      <c r="E5" s="6"/>
      <c r="F5" s="6"/>
      <c r="G5" s="6"/>
      <c r="H5" s="6"/>
      <c r="I5" s="6"/>
      <c r="J5" s="6"/>
    </row>
    <row r="6" spans="2:10" x14ac:dyDescent="0.4">
      <c r="B6" s="7"/>
      <c r="C6" s="7"/>
      <c r="D6" s="7"/>
      <c r="E6" s="7"/>
      <c r="F6" s="7"/>
      <c r="G6" s="7"/>
      <c r="H6" s="2"/>
      <c r="I6" s="2"/>
      <c r="J6" s="7" t="s">
        <v>3</v>
      </c>
    </row>
    <row r="7" spans="2:10" x14ac:dyDescent="0.4">
      <c r="B7" s="8" t="s">
        <v>4</v>
      </c>
      <c r="C7" s="8"/>
      <c r="D7" s="8"/>
      <c r="E7" s="9" t="s">
        <v>5</v>
      </c>
      <c r="F7" s="9" t="s">
        <v>6</v>
      </c>
      <c r="G7" s="9" t="s">
        <v>7</v>
      </c>
      <c r="H7" s="9" t="s">
        <v>8</v>
      </c>
      <c r="I7" s="9" t="s">
        <v>9</v>
      </c>
      <c r="J7" s="9" t="s">
        <v>10</v>
      </c>
    </row>
    <row r="8" spans="2:10" x14ac:dyDescent="0.4">
      <c r="B8" s="10" t="s">
        <v>11</v>
      </c>
      <c r="C8" s="10" t="s">
        <v>12</v>
      </c>
      <c r="D8" s="11" t="s">
        <v>13</v>
      </c>
      <c r="E8" s="12">
        <v>16163426</v>
      </c>
      <c r="F8" s="12">
        <v>0</v>
      </c>
      <c r="G8" s="12">
        <v>0</v>
      </c>
      <c r="H8" s="12">
        <f>E8+F8+G8</f>
        <v>16163426</v>
      </c>
      <c r="I8" s="13">
        <v>0</v>
      </c>
      <c r="J8" s="12">
        <f>H8-ABS(I8)</f>
        <v>16163426</v>
      </c>
    </row>
    <row r="9" spans="2:10" x14ac:dyDescent="0.4">
      <c r="B9" s="14"/>
      <c r="C9" s="14"/>
      <c r="D9" s="15" t="s">
        <v>14</v>
      </c>
      <c r="E9" s="16">
        <v>179517463</v>
      </c>
      <c r="F9" s="16">
        <v>0</v>
      </c>
      <c r="G9" s="16">
        <v>0</v>
      </c>
      <c r="H9" s="16">
        <f t="shared" ref="H9:H61" si="0">E9+F9+G9</f>
        <v>179517463</v>
      </c>
      <c r="I9" s="17">
        <v>0</v>
      </c>
      <c r="J9" s="16">
        <f t="shared" ref="J9:J60" si="1">H9-ABS(I9)</f>
        <v>179517463</v>
      </c>
    </row>
    <row r="10" spans="2:10" x14ac:dyDescent="0.4">
      <c r="B10" s="14"/>
      <c r="C10" s="14"/>
      <c r="D10" s="15" t="s">
        <v>15</v>
      </c>
      <c r="E10" s="16">
        <v>609320</v>
      </c>
      <c r="F10" s="16">
        <v>0</v>
      </c>
      <c r="G10" s="16">
        <v>0</v>
      </c>
      <c r="H10" s="16">
        <f t="shared" si="0"/>
        <v>609320</v>
      </c>
      <c r="I10" s="17">
        <v>0</v>
      </c>
      <c r="J10" s="16">
        <f t="shared" si="1"/>
        <v>609320</v>
      </c>
    </row>
    <row r="11" spans="2:10" x14ac:dyDescent="0.4">
      <c r="B11" s="14"/>
      <c r="C11" s="14"/>
      <c r="D11" s="15" t="s">
        <v>16</v>
      </c>
      <c r="E11" s="16">
        <v>67920</v>
      </c>
      <c r="F11" s="16">
        <v>0</v>
      </c>
      <c r="G11" s="16">
        <v>0</v>
      </c>
      <c r="H11" s="16">
        <f t="shared" si="0"/>
        <v>67920</v>
      </c>
      <c r="I11" s="17">
        <v>0</v>
      </c>
      <c r="J11" s="16">
        <f t="shared" si="1"/>
        <v>67920</v>
      </c>
    </row>
    <row r="12" spans="2:10" x14ac:dyDescent="0.4">
      <c r="B12" s="14"/>
      <c r="C12" s="14"/>
      <c r="D12" s="15" t="s">
        <v>17</v>
      </c>
      <c r="E12" s="16">
        <v>0</v>
      </c>
      <c r="F12" s="16">
        <v>0</v>
      </c>
      <c r="G12" s="16">
        <v>0</v>
      </c>
      <c r="H12" s="16">
        <f t="shared" si="0"/>
        <v>0</v>
      </c>
      <c r="I12" s="17"/>
      <c r="J12" s="16">
        <f t="shared" si="1"/>
        <v>0</v>
      </c>
    </row>
    <row r="13" spans="2:10" x14ac:dyDescent="0.4">
      <c r="B13" s="14"/>
      <c r="C13" s="14"/>
      <c r="D13" s="15" t="s">
        <v>18</v>
      </c>
      <c r="E13" s="16">
        <v>555</v>
      </c>
      <c r="F13" s="16">
        <v>0</v>
      </c>
      <c r="G13" s="16">
        <v>0</v>
      </c>
      <c r="H13" s="16">
        <f t="shared" si="0"/>
        <v>555</v>
      </c>
      <c r="I13" s="17"/>
      <c r="J13" s="16">
        <f t="shared" si="1"/>
        <v>555</v>
      </c>
    </row>
    <row r="14" spans="2:10" x14ac:dyDescent="0.4">
      <c r="B14" s="14"/>
      <c r="C14" s="14"/>
      <c r="D14" s="15" t="s">
        <v>19</v>
      </c>
      <c r="E14" s="16">
        <v>0</v>
      </c>
      <c r="F14" s="16">
        <v>0</v>
      </c>
      <c r="G14" s="16">
        <v>0</v>
      </c>
      <c r="H14" s="16">
        <f t="shared" si="0"/>
        <v>0</v>
      </c>
      <c r="I14" s="17"/>
      <c r="J14" s="16">
        <f t="shared" si="1"/>
        <v>0</v>
      </c>
    </row>
    <row r="15" spans="2:10" x14ac:dyDescent="0.4">
      <c r="B15" s="14"/>
      <c r="C15" s="14"/>
      <c r="D15" s="15" t="s">
        <v>20</v>
      </c>
      <c r="E15" s="16">
        <v>1316338</v>
      </c>
      <c r="F15" s="16">
        <v>0</v>
      </c>
      <c r="G15" s="16">
        <v>0</v>
      </c>
      <c r="H15" s="16">
        <f t="shared" si="0"/>
        <v>1316338</v>
      </c>
      <c r="I15" s="17">
        <v>0</v>
      </c>
      <c r="J15" s="16">
        <f t="shared" si="1"/>
        <v>1316338</v>
      </c>
    </row>
    <row r="16" spans="2:10" x14ac:dyDescent="0.4">
      <c r="B16" s="14"/>
      <c r="C16" s="14"/>
      <c r="D16" s="15" t="s">
        <v>21</v>
      </c>
      <c r="E16" s="16">
        <v>0</v>
      </c>
      <c r="F16" s="16">
        <v>0</v>
      </c>
      <c r="G16" s="16">
        <v>0</v>
      </c>
      <c r="H16" s="16">
        <f t="shared" si="0"/>
        <v>0</v>
      </c>
      <c r="I16" s="18"/>
      <c r="J16" s="16">
        <f t="shared" si="1"/>
        <v>0</v>
      </c>
    </row>
    <row r="17" spans="2:10" x14ac:dyDescent="0.4">
      <c r="B17" s="14"/>
      <c r="C17" s="19"/>
      <c r="D17" s="20" t="s">
        <v>22</v>
      </c>
      <c r="E17" s="21">
        <f>+E8+E9+E10+E11+E12+E13+E14+E15+E16</f>
        <v>197675022</v>
      </c>
      <c r="F17" s="21">
        <f>+F8+F9+F10+F11+F12+F13+F14+F15+F16</f>
        <v>0</v>
      </c>
      <c r="G17" s="21">
        <f>+G8+G9+G10+G11+G12+G13+G14+G15+G16</f>
        <v>0</v>
      </c>
      <c r="H17" s="21">
        <f t="shared" si="0"/>
        <v>197675022</v>
      </c>
      <c r="I17" s="22">
        <f>+I8+I9+I10+I11+I12+I13+I14+I15+I16</f>
        <v>0</v>
      </c>
      <c r="J17" s="21">
        <f t="shared" si="1"/>
        <v>197675022</v>
      </c>
    </row>
    <row r="18" spans="2:10" x14ac:dyDescent="0.4">
      <c r="B18" s="14"/>
      <c r="C18" s="10" t="s">
        <v>23</v>
      </c>
      <c r="D18" s="15" t="s">
        <v>24</v>
      </c>
      <c r="E18" s="16">
        <v>123665071</v>
      </c>
      <c r="F18" s="16">
        <v>0</v>
      </c>
      <c r="G18" s="16">
        <v>0</v>
      </c>
      <c r="H18" s="16">
        <f t="shared" si="0"/>
        <v>123665071</v>
      </c>
      <c r="I18" s="13"/>
      <c r="J18" s="16">
        <f t="shared" si="1"/>
        <v>123665071</v>
      </c>
    </row>
    <row r="19" spans="2:10" x14ac:dyDescent="0.4">
      <c r="B19" s="14"/>
      <c r="C19" s="14"/>
      <c r="D19" s="15" t="s">
        <v>25</v>
      </c>
      <c r="E19" s="16">
        <v>20338291</v>
      </c>
      <c r="F19" s="16">
        <v>0</v>
      </c>
      <c r="G19" s="16">
        <v>0</v>
      </c>
      <c r="H19" s="16">
        <f t="shared" si="0"/>
        <v>20338291</v>
      </c>
      <c r="I19" s="17"/>
      <c r="J19" s="16">
        <f t="shared" si="1"/>
        <v>20338291</v>
      </c>
    </row>
    <row r="20" spans="2:10" x14ac:dyDescent="0.4">
      <c r="B20" s="14"/>
      <c r="C20" s="14"/>
      <c r="D20" s="15" t="s">
        <v>26</v>
      </c>
      <c r="E20" s="16">
        <v>15697644</v>
      </c>
      <c r="F20" s="16">
        <v>0</v>
      </c>
      <c r="G20" s="16">
        <v>0</v>
      </c>
      <c r="H20" s="16">
        <f t="shared" si="0"/>
        <v>15697644</v>
      </c>
      <c r="I20" s="17"/>
      <c r="J20" s="16">
        <f t="shared" si="1"/>
        <v>15697644</v>
      </c>
    </row>
    <row r="21" spans="2:10" x14ac:dyDescent="0.4">
      <c r="B21" s="14"/>
      <c r="C21" s="14"/>
      <c r="D21" s="15" t="s">
        <v>27</v>
      </c>
      <c r="E21" s="16">
        <v>15701160</v>
      </c>
      <c r="F21" s="16">
        <v>0</v>
      </c>
      <c r="G21" s="16">
        <v>0</v>
      </c>
      <c r="H21" s="16">
        <f t="shared" si="0"/>
        <v>15701160</v>
      </c>
      <c r="I21" s="17"/>
      <c r="J21" s="16">
        <f t="shared" si="1"/>
        <v>15701160</v>
      </c>
    </row>
    <row r="22" spans="2:10" x14ac:dyDescent="0.4">
      <c r="B22" s="14"/>
      <c r="C22" s="14"/>
      <c r="D22" s="15" t="s">
        <v>28</v>
      </c>
      <c r="E22" s="16">
        <v>51500</v>
      </c>
      <c r="F22" s="16">
        <v>0</v>
      </c>
      <c r="G22" s="16">
        <v>0</v>
      </c>
      <c r="H22" s="16">
        <f t="shared" si="0"/>
        <v>51500</v>
      </c>
      <c r="I22" s="17"/>
      <c r="J22" s="16">
        <f t="shared" si="1"/>
        <v>51500</v>
      </c>
    </row>
    <row r="23" spans="2:10" x14ac:dyDescent="0.4">
      <c r="B23" s="14"/>
      <c r="C23" s="14"/>
      <c r="D23" s="15" t="s">
        <v>29</v>
      </c>
      <c r="E23" s="16">
        <v>79170</v>
      </c>
      <c r="F23" s="16">
        <v>0</v>
      </c>
      <c r="G23" s="16">
        <v>0</v>
      </c>
      <c r="H23" s="16">
        <f t="shared" si="0"/>
        <v>79170</v>
      </c>
      <c r="I23" s="17"/>
      <c r="J23" s="16">
        <f t="shared" si="1"/>
        <v>79170</v>
      </c>
    </row>
    <row r="24" spans="2:10" x14ac:dyDescent="0.4">
      <c r="B24" s="14"/>
      <c r="C24" s="14"/>
      <c r="D24" s="15" t="s">
        <v>30</v>
      </c>
      <c r="E24" s="16">
        <v>0</v>
      </c>
      <c r="F24" s="16">
        <v>0</v>
      </c>
      <c r="G24" s="16">
        <v>0</v>
      </c>
      <c r="H24" s="16">
        <f t="shared" si="0"/>
        <v>0</v>
      </c>
      <c r="I24" s="17"/>
      <c r="J24" s="16">
        <f t="shared" si="1"/>
        <v>0</v>
      </c>
    </row>
    <row r="25" spans="2:10" x14ac:dyDescent="0.4">
      <c r="B25" s="14"/>
      <c r="C25" s="14"/>
      <c r="D25" s="15" t="s">
        <v>31</v>
      </c>
      <c r="E25" s="16">
        <v>0</v>
      </c>
      <c r="F25" s="16">
        <v>0</v>
      </c>
      <c r="G25" s="16">
        <v>0</v>
      </c>
      <c r="H25" s="16">
        <f t="shared" si="0"/>
        <v>0</v>
      </c>
      <c r="I25" s="17"/>
      <c r="J25" s="16">
        <f t="shared" si="1"/>
        <v>0</v>
      </c>
    </row>
    <row r="26" spans="2:10" x14ac:dyDescent="0.4">
      <c r="B26" s="14"/>
      <c r="C26" s="14"/>
      <c r="D26" s="15" t="s">
        <v>32</v>
      </c>
      <c r="E26" s="16">
        <v>0</v>
      </c>
      <c r="F26" s="16">
        <v>0</v>
      </c>
      <c r="G26" s="16">
        <v>0</v>
      </c>
      <c r="H26" s="16">
        <f t="shared" si="0"/>
        <v>0</v>
      </c>
      <c r="I26" s="18"/>
      <c r="J26" s="16">
        <f t="shared" si="1"/>
        <v>0</v>
      </c>
    </row>
    <row r="27" spans="2:10" x14ac:dyDescent="0.4">
      <c r="B27" s="14"/>
      <c r="C27" s="19"/>
      <c r="D27" s="20" t="s">
        <v>33</v>
      </c>
      <c r="E27" s="21">
        <f>+E18+E19+E20+E21+E22+E23+E24+E25+E26</f>
        <v>175532836</v>
      </c>
      <c r="F27" s="21">
        <f>+F18+F19+F20+F21+F22+F23+F24+F25+F26</f>
        <v>0</v>
      </c>
      <c r="G27" s="21">
        <f>+G18+G19+G20+G21+G22+G23+G24+G25+G26</f>
        <v>0</v>
      </c>
      <c r="H27" s="21">
        <f t="shared" si="0"/>
        <v>175532836</v>
      </c>
      <c r="I27" s="22">
        <f>+I18+I19+I20+I21+I22+I23+I24+I25+I26</f>
        <v>0</v>
      </c>
      <c r="J27" s="21">
        <f t="shared" si="1"/>
        <v>175532836</v>
      </c>
    </row>
    <row r="28" spans="2:10" x14ac:dyDescent="0.4">
      <c r="B28" s="19"/>
      <c r="C28" s="23" t="s">
        <v>34</v>
      </c>
      <c r="D28" s="24"/>
      <c r="E28" s="25">
        <f xml:space="preserve"> +E17 - E27</f>
        <v>22142186</v>
      </c>
      <c r="F28" s="25">
        <f xml:space="preserve"> +F17 - F27</f>
        <v>0</v>
      </c>
      <c r="G28" s="25">
        <f xml:space="preserve"> +G17 - G27</f>
        <v>0</v>
      </c>
      <c r="H28" s="25">
        <f t="shared" si="0"/>
        <v>22142186</v>
      </c>
      <c r="I28" s="22">
        <f xml:space="preserve"> +I17 - I27</f>
        <v>0</v>
      </c>
      <c r="J28" s="25">
        <f>J17-J27</f>
        <v>22142186</v>
      </c>
    </row>
    <row r="29" spans="2:10" x14ac:dyDescent="0.4">
      <c r="B29" s="10" t="s">
        <v>35</v>
      </c>
      <c r="C29" s="10" t="s">
        <v>12</v>
      </c>
      <c r="D29" s="15" t="s">
        <v>36</v>
      </c>
      <c r="E29" s="16">
        <v>0</v>
      </c>
      <c r="F29" s="16">
        <v>0</v>
      </c>
      <c r="G29" s="16">
        <v>0</v>
      </c>
      <c r="H29" s="16">
        <f t="shared" si="0"/>
        <v>0</v>
      </c>
      <c r="I29" s="13"/>
      <c r="J29" s="16">
        <f t="shared" si="1"/>
        <v>0</v>
      </c>
    </row>
    <row r="30" spans="2:10" x14ac:dyDescent="0.4">
      <c r="B30" s="14"/>
      <c r="C30" s="14"/>
      <c r="D30" s="15" t="s">
        <v>37</v>
      </c>
      <c r="E30" s="16">
        <v>0</v>
      </c>
      <c r="F30" s="16">
        <v>0</v>
      </c>
      <c r="G30" s="16">
        <v>0</v>
      </c>
      <c r="H30" s="16">
        <f t="shared" si="0"/>
        <v>0</v>
      </c>
      <c r="I30" s="17"/>
      <c r="J30" s="16">
        <f t="shared" si="1"/>
        <v>0</v>
      </c>
    </row>
    <row r="31" spans="2:10" x14ac:dyDescent="0.4">
      <c r="B31" s="14"/>
      <c r="C31" s="14"/>
      <c r="D31" s="15" t="s">
        <v>38</v>
      </c>
      <c r="E31" s="16">
        <v>0</v>
      </c>
      <c r="F31" s="16">
        <v>0</v>
      </c>
      <c r="G31" s="16">
        <v>0</v>
      </c>
      <c r="H31" s="16">
        <f t="shared" si="0"/>
        <v>0</v>
      </c>
      <c r="I31" s="17"/>
      <c r="J31" s="16">
        <f t="shared" si="1"/>
        <v>0</v>
      </c>
    </row>
    <row r="32" spans="2:10" x14ac:dyDescent="0.4">
      <c r="B32" s="14"/>
      <c r="C32" s="14"/>
      <c r="D32" s="15" t="s">
        <v>39</v>
      </c>
      <c r="E32" s="16">
        <v>0</v>
      </c>
      <c r="F32" s="16">
        <v>0</v>
      </c>
      <c r="G32" s="16">
        <v>0</v>
      </c>
      <c r="H32" s="16">
        <f t="shared" si="0"/>
        <v>0</v>
      </c>
      <c r="I32" s="17"/>
      <c r="J32" s="16">
        <f t="shared" si="1"/>
        <v>0</v>
      </c>
    </row>
    <row r="33" spans="2:10" x14ac:dyDescent="0.4">
      <c r="B33" s="14"/>
      <c r="C33" s="14"/>
      <c r="D33" s="15" t="s">
        <v>40</v>
      </c>
      <c r="E33" s="16">
        <v>0</v>
      </c>
      <c r="F33" s="16">
        <v>0</v>
      </c>
      <c r="G33" s="16">
        <v>0</v>
      </c>
      <c r="H33" s="16">
        <f t="shared" si="0"/>
        <v>0</v>
      </c>
      <c r="I33" s="17"/>
      <c r="J33" s="16">
        <f t="shared" si="1"/>
        <v>0</v>
      </c>
    </row>
    <row r="34" spans="2:10" x14ac:dyDescent="0.4">
      <c r="B34" s="14"/>
      <c r="C34" s="14"/>
      <c r="D34" s="15" t="s">
        <v>41</v>
      </c>
      <c r="E34" s="16">
        <v>160000</v>
      </c>
      <c r="F34" s="16">
        <v>0</v>
      </c>
      <c r="G34" s="16">
        <v>0</v>
      </c>
      <c r="H34" s="16">
        <f t="shared" si="0"/>
        <v>160000</v>
      </c>
      <c r="I34" s="18"/>
      <c r="J34" s="16">
        <f t="shared" si="1"/>
        <v>160000</v>
      </c>
    </row>
    <row r="35" spans="2:10" x14ac:dyDescent="0.4">
      <c r="B35" s="14"/>
      <c r="C35" s="19"/>
      <c r="D35" s="20" t="s">
        <v>42</v>
      </c>
      <c r="E35" s="21">
        <f>+E29+E30+E31+E32+E33+E34</f>
        <v>160000</v>
      </c>
      <c r="F35" s="21">
        <f>+F29+F30+F31+F32+F33+F34</f>
        <v>0</v>
      </c>
      <c r="G35" s="21">
        <f>+G29+G30+G31+G32+G33+G34</f>
        <v>0</v>
      </c>
      <c r="H35" s="21">
        <f t="shared" si="0"/>
        <v>160000</v>
      </c>
      <c r="I35" s="22">
        <f>+I29+I30+I31+I32+I33+I34</f>
        <v>0</v>
      </c>
      <c r="J35" s="21">
        <f t="shared" si="1"/>
        <v>160000</v>
      </c>
    </row>
    <row r="36" spans="2:10" x14ac:dyDescent="0.4">
      <c r="B36" s="14"/>
      <c r="C36" s="10" t="s">
        <v>23</v>
      </c>
      <c r="D36" s="15" t="s">
        <v>43</v>
      </c>
      <c r="E36" s="16">
        <v>3120000</v>
      </c>
      <c r="F36" s="16">
        <v>0</v>
      </c>
      <c r="G36" s="16">
        <v>0</v>
      </c>
      <c r="H36" s="16">
        <f t="shared" si="0"/>
        <v>3120000</v>
      </c>
      <c r="I36" s="13"/>
      <c r="J36" s="16">
        <f t="shared" si="1"/>
        <v>3120000</v>
      </c>
    </row>
    <row r="37" spans="2:10" x14ac:dyDescent="0.4">
      <c r="B37" s="14"/>
      <c r="C37" s="14"/>
      <c r="D37" s="15" t="s">
        <v>44</v>
      </c>
      <c r="E37" s="16">
        <v>0</v>
      </c>
      <c r="F37" s="16">
        <v>0</v>
      </c>
      <c r="G37" s="16">
        <v>0</v>
      </c>
      <c r="H37" s="16">
        <f t="shared" si="0"/>
        <v>0</v>
      </c>
      <c r="I37" s="17"/>
      <c r="J37" s="16">
        <f t="shared" si="1"/>
        <v>0</v>
      </c>
    </row>
    <row r="38" spans="2:10" x14ac:dyDescent="0.4">
      <c r="B38" s="14"/>
      <c r="C38" s="14"/>
      <c r="D38" s="15" t="s">
        <v>45</v>
      </c>
      <c r="E38" s="16">
        <v>295000</v>
      </c>
      <c r="F38" s="16">
        <v>0</v>
      </c>
      <c r="G38" s="16">
        <v>0</v>
      </c>
      <c r="H38" s="16">
        <f t="shared" si="0"/>
        <v>295000</v>
      </c>
      <c r="I38" s="17"/>
      <c r="J38" s="16">
        <f t="shared" si="1"/>
        <v>295000</v>
      </c>
    </row>
    <row r="39" spans="2:10" x14ac:dyDescent="0.4">
      <c r="B39" s="14"/>
      <c r="C39" s="14"/>
      <c r="D39" s="15" t="s">
        <v>46</v>
      </c>
      <c r="E39" s="16">
        <v>0</v>
      </c>
      <c r="F39" s="16">
        <v>0</v>
      </c>
      <c r="G39" s="16">
        <v>0</v>
      </c>
      <c r="H39" s="16">
        <f t="shared" si="0"/>
        <v>0</v>
      </c>
      <c r="I39" s="17"/>
      <c r="J39" s="16">
        <f t="shared" si="1"/>
        <v>0</v>
      </c>
    </row>
    <row r="40" spans="2:10" x14ac:dyDescent="0.4">
      <c r="B40" s="14"/>
      <c r="C40" s="14"/>
      <c r="D40" s="15" t="s">
        <v>47</v>
      </c>
      <c r="E40" s="16">
        <v>0</v>
      </c>
      <c r="F40" s="16">
        <v>0</v>
      </c>
      <c r="G40" s="16">
        <v>0</v>
      </c>
      <c r="H40" s="16">
        <f t="shared" si="0"/>
        <v>0</v>
      </c>
      <c r="I40" s="17"/>
      <c r="J40" s="16">
        <f t="shared" si="1"/>
        <v>0</v>
      </c>
    </row>
    <row r="41" spans="2:10" x14ac:dyDescent="0.4">
      <c r="B41" s="14"/>
      <c r="C41" s="14"/>
      <c r="D41" s="15" t="s">
        <v>48</v>
      </c>
      <c r="E41" s="16">
        <v>0</v>
      </c>
      <c r="F41" s="16">
        <v>0</v>
      </c>
      <c r="G41" s="16">
        <v>0</v>
      </c>
      <c r="H41" s="16">
        <f t="shared" si="0"/>
        <v>0</v>
      </c>
      <c r="I41" s="18"/>
      <c r="J41" s="16">
        <f t="shared" si="1"/>
        <v>0</v>
      </c>
    </row>
    <row r="42" spans="2:10" x14ac:dyDescent="0.4">
      <c r="B42" s="14"/>
      <c r="C42" s="19"/>
      <c r="D42" s="20" t="s">
        <v>49</v>
      </c>
      <c r="E42" s="21">
        <f>+E36+E37+E38+E39+E40+E41</f>
        <v>3415000</v>
      </c>
      <c r="F42" s="21">
        <f>+F36+F37+F38+F39+F40+F41</f>
        <v>0</v>
      </c>
      <c r="G42" s="21">
        <f>+G36+G37+G38+G39+G40+G41</f>
        <v>0</v>
      </c>
      <c r="H42" s="21">
        <f t="shared" si="0"/>
        <v>3415000</v>
      </c>
      <c r="I42" s="22">
        <f>+I36+I37+I38+I39+I40+I41</f>
        <v>0</v>
      </c>
      <c r="J42" s="21">
        <f t="shared" si="1"/>
        <v>3415000</v>
      </c>
    </row>
    <row r="43" spans="2:10" x14ac:dyDescent="0.4">
      <c r="B43" s="19"/>
      <c r="C43" s="26" t="s">
        <v>50</v>
      </c>
      <c r="D43" s="24"/>
      <c r="E43" s="25">
        <f xml:space="preserve"> +E35 - E42</f>
        <v>-3255000</v>
      </c>
      <c r="F43" s="25">
        <f xml:space="preserve"> +F35 - F42</f>
        <v>0</v>
      </c>
      <c r="G43" s="25">
        <f xml:space="preserve"> +G35 - G42</f>
        <v>0</v>
      </c>
      <c r="H43" s="25">
        <f t="shared" si="0"/>
        <v>-3255000</v>
      </c>
      <c r="I43" s="22">
        <f xml:space="preserve"> +I35 - I42</f>
        <v>0</v>
      </c>
      <c r="J43" s="25">
        <f>J35-J42</f>
        <v>-3255000</v>
      </c>
    </row>
    <row r="44" spans="2:10" x14ac:dyDescent="0.4">
      <c r="B44" s="10" t="s">
        <v>51</v>
      </c>
      <c r="C44" s="10" t="s">
        <v>12</v>
      </c>
      <c r="D44" s="15" t="s">
        <v>52</v>
      </c>
      <c r="E44" s="16">
        <v>0</v>
      </c>
      <c r="F44" s="16">
        <v>0</v>
      </c>
      <c r="G44" s="16">
        <v>0</v>
      </c>
      <c r="H44" s="16">
        <f t="shared" si="0"/>
        <v>0</v>
      </c>
      <c r="I44" s="13"/>
      <c r="J44" s="16">
        <f t="shared" si="1"/>
        <v>0</v>
      </c>
    </row>
    <row r="45" spans="2:10" x14ac:dyDescent="0.4">
      <c r="B45" s="14"/>
      <c r="C45" s="14"/>
      <c r="D45" s="15" t="s">
        <v>53</v>
      </c>
      <c r="E45" s="16">
        <v>0</v>
      </c>
      <c r="F45" s="16">
        <v>0</v>
      </c>
      <c r="G45" s="16">
        <v>0</v>
      </c>
      <c r="H45" s="16">
        <f t="shared" si="0"/>
        <v>0</v>
      </c>
      <c r="I45" s="17"/>
      <c r="J45" s="16">
        <f t="shared" si="1"/>
        <v>0</v>
      </c>
    </row>
    <row r="46" spans="2:10" x14ac:dyDescent="0.4">
      <c r="B46" s="14"/>
      <c r="C46" s="14"/>
      <c r="D46" s="15" t="s">
        <v>54</v>
      </c>
      <c r="E46" s="16">
        <v>2717660</v>
      </c>
      <c r="F46" s="16">
        <v>0</v>
      </c>
      <c r="G46" s="16">
        <v>0</v>
      </c>
      <c r="H46" s="16">
        <f t="shared" si="0"/>
        <v>2717660</v>
      </c>
      <c r="I46" s="17"/>
      <c r="J46" s="16">
        <f t="shared" si="1"/>
        <v>2717660</v>
      </c>
    </row>
    <row r="47" spans="2:10" x14ac:dyDescent="0.4">
      <c r="B47" s="14"/>
      <c r="C47" s="14"/>
      <c r="D47" s="15" t="s">
        <v>55</v>
      </c>
      <c r="E47" s="16">
        <v>0</v>
      </c>
      <c r="F47" s="16">
        <v>0</v>
      </c>
      <c r="G47" s="16">
        <v>0</v>
      </c>
      <c r="H47" s="16">
        <f t="shared" si="0"/>
        <v>0</v>
      </c>
      <c r="I47" s="17">
        <v>2000000</v>
      </c>
      <c r="J47" s="16">
        <f t="shared" si="1"/>
        <v>-2000000</v>
      </c>
    </row>
    <row r="48" spans="2:10" x14ac:dyDescent="0.4">
      <c r="B48" s="14"/>
      <c r="C48" s="14"/>
      <c r="D48" s="15" t="s">
        <v>56</v>
      </c>
      <c r="E48" s="16">
        <v>0</v>
      </c>
      <c r="F48" s="16">
        <v>0</v>
      </c>
      <c r="G48" s="16">
        <v>0</v>
      </c>
      <c r="H48" s="16">
        <f t="shared" si="0"/>
        <v>0</v>
      </c>
      <c r="I48" s="18">
        <v>0</v>
      </c>
      <c r="J48" s="16">
        <f t="shared" si="1"/>
        <v>0</v>
      </c>
    </row>
    <row r="49" spans="2:10" x14ac:dyDescent="0.4">
      <c r="B49" s="14"/>
      <c r="C49" s="19"/>
      <c r="D49" s="20" t="s">
        <v>57</v>
      </c>
      <c r="E49" s="21">
        <f>+E44+E45+E46+E47+E48</f>
        <v>2717660</v>
      </c>
      <c r="F49" s="21">
        <f>+F44+F45+F46+F47+F48</f>
        <v>0</v>
      </c>
      <c r="G49" s="21">
        <f>+G44+G45+G46+G47+G48</f>
        <v>0</v>
      </c>
      <c r="H49" s="21">
        <f t="shared" si="0"/>
        <v>2717660</v>
      </c>
      <c r="I49" s="22">
        <f>+I44+I45+I46+I47+I48</f>
        <v>2000000</v>
      </c>
      <c r="J49" s="21">
        <f t="shared" si="1"/>
        <v>717660</v>
      </c>
    </row>
    <row r="50" spans="2:10" x14ac:dyDescent="0.4">
      <c r="B50" s="14"/>
      <c r="C50" s="10" t="s">
        <v>23</v>
      </c>
      <c r="D50" s="15" t="s">
        <v>58</v>
      </c>
      <c r="E50" s="16">
        <v>0</v>
      </c>
      <c r="F50" s="16">
        <v>0</v>
      </c>
      <c r="G50" s="16">
        <v>0</v>
      </c>
      <c r="H50" s="16">
        <f t="shared" si="0"/>
        <v>0</v>
      </c>
      <c r="I50" s="13"/>
      <c r="J50" s="16">
        <f t="shared" si="1"/>
        <v>0</v>
      </c>
    </row>
    <row r="51" spans="2:10" x14ac:dyDescent="0.4">
      <c r="B51" s="14"/>
      <c r="C51" s="14"/>
      <c r="D51" s="15" t="s">
        <v>59</v>
      </c>
      <c r="E51" s="16">
        <v>0</v>
      </c>
      <c r="F51" s="16">
        <v>0</v>
      </c>
      <c r="G51" s="16">
        <v>0</v>
      </c>
      <c r="H51" s="16">
        <f t="shared" si="0"/>
        <v>0</v>
      </c>
      <c r="I51" s="17"/>
      <c r="J51" s="16">
        <f t="shared" si="1"/>
        <v>0</v>
      </c>
    </row>
    <row r="52" spans="2:10" x14ac:dyDescent="0.4">
      <c r="B52" s="14"/>
      <c r="C52" s="14"/>
      <c r="D52" s="15" t="s">
        <v>60</v>
      </c>
      <c r="E52" s="16">
        <v>0</v>
      </c>
      <c r="F52" s="16">
        <v>0</v>
      </c>
      <c r="G52" s="16">
        <v>0</v>
      </c>
      <c r="H52" s="16">
        <f t="shared" si="0"/>
        <v>0</v>
      </c>
      <c r="I52" s="17"/>
      <c r="J52" s="16">
        <f t="shared" si="1"/>
        <v>0</v>
      </c>
    </row>
    <row r="53" spans="2:10" x14ac:dyDescent="0.4">
      <c r="B53" s="14"/>
      <c r="C53" s="14"/>
      <c r="D53" s="15" t="s">
        <v>61</v>
      </c>
      <c r="E53" s="16">
        <v>0</v>
      </c>
      <c r="F53" s="16">
        <v>0</v>
      </c>
      <c r="G53" s="16">
        <v>0</v>
      </c>
      <c r="H53" s="16">
        <f t="shared" si="0"/>
        <v>0</v>
      </c>
      <c r="I53" s="17"/>
      <c r="J53" s="16">
        <f t="shared" si="1"/>
        <v>0</v>
      </c>
    </row>
    <row r="54" spans="2:10" x14ac:dyDescent="0.4">
      <c r="B54" s="14"/>
      <c r="C54" s="14"/>
      <c r="D54" s="27" t="s">
        <v>62</v>
      </c>
      <c r="E54" s="28">
        <v>0</v>
      </c>
      <c r="F54" s="28">
        <v>0</v>
      </c>
      <c r="G54" s="28">
        <v>0</v>
      </c>
      <c r="H54" s="28">
        <f t="shared" si="0"/>
        <v>0</v>
      </c>
      <c r="I54" s="17"/>
      <c r="J54" s="28">
        <f t="shared" si="1"/>
        <v>0</v>
      </c>
    </row>
    <row r="55" spans="2:10" x14ac:dyDescent="0.4">
      <c r="B55" s="14"/>
      <c r="C55" s="14"/>
      <c r="D55" s="29" t="s">
        <v>63</v>
      </c>
      <c r="E55" s="28">
        <v>-2000000</v>
      </c>
      <c r="F55" s="28">
        <v>0</v>
      </c>
      <c r="G55" s="28">
        <v>0</v>
      </c>
      <c r="H55" s="28">
        <f t="shared" si="0"/>
        <v>-2000000</v>
      </c>
      <c r="I55" s="17"/>
      <c r="J55" s="28">
        <f t="shared" si="1"/>
        <v>-2000000</v>
      </c>
    </row>
    <row r="56" spans="2:10" x14ac:dyDescent="0.4">
      <c r="B56" s="14"/>
      <c r="C56" s="14"/>
      <c r="D56" s="27" t="s">
        <v>64</v>
      </c>
      <c r="E56" s="28">
        <v>0</v>
      </c>
      <c r="F56" s="28">
        <v>0</v>
      </c>
      <c r="G56" s="28">
        <v>0</v>
      </c>
      <c r="H56" s="28">
        <f t="shared" si="0"/>
        <v>0</v>
      </c>
      <c r="I56" s="18">
        <v>2000000</v>
      </c>
      <c r="J56" s="28">
        <f t="shared" si="1"/>
        <v>-2000000</v>
      </c>
    </row>
    <row r="57" spans="2:10" x14ac:dyDescent="0.4">
      <c r="B57" s="14"/>
      <c r="C57" s="19"/>
      <c r="D57" s="30" t="s">
        <v>65</v>
      </c>
      <c r="E57" s="31">
        <f>+E50+E51+E52+E53+E54+E55+E56</f>
        <v>-2000000</v>
      </c>
      <c r="F57" s="31">
        <f>+F50+F51+F52+F53+F54+F55+F56</f>
        <v>0</v>
      </c>
      <c r="G57" s="31">
        <f>+G50+G51+G52+G53+G54+G55+G56</f>
        <v>0</v>
      </c>
      <c r="H57" s="31">
        <f t="shared" si="0"/>
        <v>-2000000</v>
      </c>
      <c r="I57" s="22">
        <f>+I50+I51+I52+I53+I54+I55+I56</f>
        <v>2000000</v>
      </c>
      <c r="J57" s="31">
        <f t="shared" si="1"/>
        <v>-4000000</v>
      </c>
    </row>
    <row r="58" spans="2:10" x14ac:dyDescent="0.4">
      <c r="B58" s="19"/>
      <c r="C58" s="26" t="s">
        <v>66</v>
      </c>
      <c r="D58" s="24"/>
      <c r="E58" s="25">
        <f xml:space="preserve"> +E49 - E57</f>
        <v>4717660</v>
      </c>
      <c r="F58" s="25">
        <f xml:space="preserve"> +F49 - F57</f>
        <v>0</v>
      </c>
      <c r="G58" s="25">
        <f xml:space="preserve"> +G49 - G57</f>
        <v>0</v>
      </c>
      <c r="H58" s="25">
        <f t="shared" si="0"/>
        <v>4717660</v>
      </c>
      <c r="I58" s="22">
        <f xml:space="preserve"> +I49 - I57</f>
        <v>0</v>
      </c>
      <c r="J58" s="25">
        <f>J49-J57</f>
        <v>4717660</v>
      </c>
    </row>
    <row r="59" spans="2:10" x14ac:dyDescent="0.4">
      <c r="B59" s="26" t="s">
        <v>67</v>
      </c>
      <c r="C59" s="23"/>
      <c r="D59" s="24"/>
      <c r="E59" s="25">
        <f xml:space="preserve"> +E28 +E43 +E58</f>
        <v>23604846</v>
      </c>
      <c r="F59" s="25">
        <f xml:space="preserve"> +F28 +F43 +F58</f>
        <v>0</v>
      </c>
      <c r="G59" s="25">
        <f xml:space="preserve"> +G28 +G43 +G58</f>
        <v>0</v>
      </c>
      <c r="H59" s="25">
        <f t="shared" si="0"/>
        <v>23604846</v>
      </c>
      <c r="I59" s="22">
        <f xml:space="preserve"> +I28 +I43 +I58</f>
        <v>0</v>
      </c>
      <c r="J59" s="25">
        <f>J28+J43+J58</f>
        <v>23604846</v>
      </c>
    </row>
    <row r="60" spans="2:10" x14ac:dyDescent="0.4">
      <c r="B60" s="26" t="s">
        <v>68</v>
      </c>
      <c r="C60" s="23"/>
      <c r="D60" s="24"/>
      <c r="E60" s="25">
        <v>55336020</v>
      </c>
      <c r="F60" s="25">
        <v>0</v>
      </c>
      <c r="G60" s="25">
        <v>0</v>
      </c>
      <c r="H60" s="25">
        <f t="shared" si="0"/>
        <v>55336020</v>
      </c>
      <c r="I60" s="22"/>
      <c r="J60" s="25">
        <f t="shared" si="1"/>
        <v>55336020</v>
      </c>
    </row>
    <row r="61" spans="2:10" x14ac:dyDescent="0.4">
      <c r="B61" s="26" t="s">
        <v>69</v>
      </c>
      <c r="C61" s="23"/>
      <c r="D61" s="24"/>
      <c r="E61" s="25">
        <f xml:space="preserve"> +E59 +E60</f>
        <v>78940866</v>
      </c>
      <c r="F61" s="25">
        <f xml:space="preserve"> +F59 +F60</f>
        <v>0</v>
      </c>
      <c r="G61" s="25">
        <f xml:space="preserve"> +G59 +G60</f>
        <v>0</v>
      </c>
      <c r="H61" s="25">
        <f t="shared" si="0"/>
        <v>78940866</v>
      </c>
      <c r="I61" s="22">
        <f xml:space="preserve"> +I59 +I60</f>
        <v>0</v>
      </c>
      <c r="J61" s="25">
        <f>J59+J60</f>
        <v>78940866</v>
      </c>
    </row>
  </sheetData>
  <mergeCells count="12">
    <mergeCell ref="B29:B43"/>
    <mergeCell ref="C29:C35"/>
    <mergeCell ref="C36:C42"/>
    <mergeCell ref="B44:B58"/>
    <mergeCell ref="C44:C49"/>
    <mergeCell ref="C50:C57"/>
    <mergeCell ref="B3:J3"/>
    <mergeCell ref="B5:J5"/>
    <mergeCell ref="B7:D7"/>
    <mergeCell ref="B8:B28"/>
    <mergeCell ref="C8:C17"/>
    <mergeCell ref="C18:C27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　リード・エー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第一号第二様式</vt:lpstr>
      <vt:lpstr>第一号第二様式!Print_Titles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輝子 池田</dc:creator>
  <cp:lastModifiedBy>輝子 池田</cp:lastModifiedBy>
  <dcterms:created xsi:type="dcterms:W3CDTF">2024-06-29T07:07:38Z</dcterms:created>
  <dcterms:modified xsi:type="dcterms:W3CDTF">2024-06-29T07:07:39Z</dcterms:modified>
</cp:coreProperties>
</file>